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кабрь" sheetId="23" r:id="rId1"/>
    <sheet name="ноябрь" sheetId="22" r:id="rId2"/>
    <sheet name="октябрь" sheetId="21" r:id="rId3"/>
    <sheet name="сентябрь" sheetId="20" r:id="rId4"/>
    <sheet name="август" sheetId="19" r:id="rId5"/>
    <sheet name="июль" sheetId="18" r:id="rId6"/>
    <sheet name="июнь" sheetId="17" r:id="rId7"/>
    <sheet name="май" sheetId="16" r:id="rId8"/>
    <sheet name="апрель" sheetId="15" r:id="rId9"/>
    <sheet name="март" sheetId="14" r:id="rId10"/>
    <sheet name="февраль" sheetId="13" r:id="rId11"/>
    <sheet name="январь" sheetId="12" r:id="rId12"/>
  </sheets>
  <definedNames>
    <definedName name="_xlnm.Print_Area" localSheetId="4">август!$B$1:$H$15</definedName>
    <definedName name="_xlnm.Print_Area" localSheetId="8">апрель!$B$1:$H$14</definedName>
    <definedName name="_xlnm.Print_Area" localSheetId="0">декабрь!$B$1:$H$15</definedName>
    <definedName name="_xlnm.Print_Area" localSheetId="5">июль!$B$1:$H$15</definedName>
    <definedName name="_xlnm.Print_Area" localSheetId="6">июнь!$B$1:$H$15</definedName>
    <definedName name="_xlnm.Print_Area" localSheetId="7">май!$B$1:$H$14</definedName>
    <definedName name="_xlnm.Print_Area" localSheetId="9">март!$B$1:$H$14</definedName>
    <definedName name="_xlnm.Print_Area" localSheetId="1">ноябрь!$B$1:$H$15</definedName>
    <definedName name="_xlnm.Print_Area" localSheetId="2">октябрь!$B$1:$H$15</definedName>
    <definedName name="_xlnm.Print_Area" localSheetId="3">сентябрь!$B$1:$H$15</definedName>
    <definedName name="_xlnm.Print_Area" localSheetId="10">февраль!$B$1:$H$14</definedName>
    <definedName name="_xlnm.Print_Area" localSheetId="11">январь!$B$1:$H$14</definedName>
  </definedNames>
  <calcPr calcId="162913" refMode="R1C1"/>
</workbook>
</file>

<file path=xl/calcChain.xml><?xml version="1.0" encoding="utf-8"?>
<calcChain xmlns="http://schemas.openxmlformats.org/spreadsheetml/2006/main">
  <c r="E14" i="23" l="1"/>
  <c r="D14" i="23"/>
  <c r="C14" i="23"/>
  <c r="F13" i="23"/>
  <c r="F12" i="23"/>
  <c r="F11" i="23"/>
  <c r="F14" i="23" l="1"/>
  <c r="E14" i="22"/>
  <c r="D14" i="22"/>
  <c r="C14" i="22"/>
  <c r="F13" i="22"/>
  <c r="F12" i="22"/>
  <c r="F11" i="22"/>
  <c r="F14" i="22" l="1"/>
  <c r="E14" i="21"/>
  <c r="D14" i="21"/>
  <c r="C14" i="21"/>
  <c r="F13" i="21"/>
  <c r="F12" i="21"/>
  <c r="F11" i="21"/>
  <c r="F14" i="21" s="1"/>
  <c r="E14" i="20" l="1"/>
  <c r="D14" i="20"/>
  <c r="C14" i="20"/>
  <c r="F13" i="20"/>
  <c r="F12" i="20"/>
  <c r="F11" i="20"/>
  <c r="F14" i="20" l="1"/>
  <c r="E14" i="19"/>
  <c r="D14" i="19"/>
  <c r="C14" i="19"/>
  <c r="F13" i="19"/>
  <c r="F12" i="19"/>
  <c r="F11" i="19"/>
  <c r="E14" i="18"/>
  <c r="D14" i="18"/>
  <c r="C14" i="18"/>
  <c r="F13" i="18"/>
  <c r="F12" i="18"/>
  <c r="F11" i="18"/>
  <c r="D14" i="17"/>
  <c r="E14" i="17"/>
  <c r="C14" i="17"/>
  <c r="F13" i="17"/>
  <c r="F14" i="19" l="1"/>
  <c r="F14" i="18"/>
  <c r="F12" i="17"/>
  <c r="F11" i="17"/>
  <c r="F14" i="17" s="1"/>
  <c r="E13" i="16" l="1"/>
  <c r="D13" i="16"/>
  <c r="C13" i="16"/>
  <c r="F12" i="16"/>
  <c r="F11" i="16"/>
  <c r="F13" i="16" s="1"/>
  <c r="F13" i="14" l="1"/>
  <c r="F11" i="14"/>
  <c r="E13" i="14"/>
  <c r="D13" i="14"/>
  <c r="C13" i="14"/>
  <c r="E13" i="15" l="1"/>
  <c r="D13" i="15"/>
  <c r="C13" i="15"/>
  <c r="F12" i="15"/>
  <c r="F11" i="15"/>
  <c r="F13" i="15" s="1"/>
  <c r="F12" i="14" l="1"/>
  <c r="F13" i="13"/>
  <c r="E13" i="13"/>
  <c r="D13" i="13"/>
  <c r="C13" i="13"/>
  <c r="F13" i="12"/>
  <c r="E13" i="12"/>
  <c r="D13" i="12"/>
  <c r="C13" i="12"/>
  <c r="F12" i="13"/>
  <c r="F11" i="13"/>
  <c r="F12" i="12" l="1"/>
  <c r="F11" i="12"/>
</calcChain>
</file>

<file path=xl/sharedStrings.xml><?xml version="1.0" encoding="utf-8"?>
<sst xmlns="http://schemas.openxmlformats.org/spreadsheetml/2006/main" count="261" uniqueCount="53">
  <si>
    <t>634063, г. Томск, ул. С Лазо, 26/1, тел.: 8 (3822) 67-31-70, 67-31-69 факс: 67-31-70, e-maiI: jais31@mail.ru</t>
  </si>
  <si>
    <t>Целевое направление</t>
  </si>
  <si>
    <t>Приход  руб.</t>
  </si>
  <si>
    <t>Расход руб.</t>
  </si>
  <si>
    <t>Источник поступления</t>
  </si>
  <si>
    <t>пожертвования от физических лиц</t>
  </si>
  <si>
    <t>Сведения об использовании внебюджетных средств</t>
  </si>
  <si>
    <t>№ п/п</t>
  </si>
  <si>
    <t>Итого</t>
  </si>
  <si>
    <t>Гл. бухгалтер__________________________________Раскошная С.В.</t>
  </si>
  <si>
    <t>Документы подтверждающие расход</t>
  </si>
  <si>
    <t xml:space="preserve">МУНИЦИПАЛЬНОЕ АВТОНОМНОЕ ОБЩЕОБРАЗОВАТЕЛЬНОЕ УЧРЕЖДЕНИЕ ГИМНАЗИЯ № 13 г. ТОМСКА </t>
  </si>
  <si>
    <t xml:space="preserve">Уставные цели </t>
  </si>
  <si>
    <t>Услуги физической охраны</t>
  </si>
  <si>
    <t>платежные поручения</t>
  </si>
  <si>
    <t>за январь 2019 года</t>
  </si>
  <si>
    <t>Остаток на 01.01.2019 (руб)</t>
  </si>
  <si>
    <t>Остаток на 31.01.2019 (руб)</t>
  </si>
  <si>
    <t>за февраль 2019 года</t>
  </si>
  <si>
    <t>Остаток на 01.02.2019 (руб)</t>
  </si>
  <si>
    <t>Остаток на 28.02.2019 (руб)</t>
  </si>
  <si>
    <t>за март 2019 года</t>
  </si>
  <si>
    <t>Остаток на 01.03.2019 (руб)</t>
  </si>
  <si>
    <t>Остаток на 31.03.2019 (руб)</t>
  </si>
  <si>
    <t>за апрель 2019 года</t>
  </si>
  <si>
    <t>Остаток на 01.04.2019 (руб)</t>
  </si>
  <si>
    <t>Остаток на 30.04.2019 (руб)</t>
  </si>
  <si>
    <t>за май 2019 года</t>
  </si>
  <si>
    <t>Остаток на 01.05.2019 (руб)</t>
  </si>
  <si>
    <t>Остаток на 31.05.2019 (руб)</t>
  </si>
  <si>
    <t>за июнь 2019 года</t>
  </si>
  <si>
    <t>Остаток на 01.06.2019 (руб)</t>
  </si>
  <si>
    <t>Остаток на 30.06.2019 (руб)</t>
  </si>
  <si>
    <t>ООО "Газпромнефть-Восток" на реализацию проекта "Робототехника, полигональное моделирование и прототипирование как новое напрвление в современном образовании"</t>
  </si>
  <si>
    <t>пожертвования от юридических лиц</t>
  </si>
  <si>
    <t>за июль 2019 года</t>
  </si>
  <si>
    <t>Остаток на 01.07.2019 (руб)</t>
  </si>
  <si>
    <t>Остаток на 31.07.2019 (руб)</t>
  </si>
  <si>
    <t>за август 2019 года</t>
  </si>
  <si>
    <t>Остаток на 01.08.2019 (руб)</t>
  </si>
  <si>
    <t>Остаток на 31.08.2019 (руб)</t>
  </si>
  <si>
    <t>за сентябрь 2019 года</t>
  </si>
  <si>
    <t>Остаток на 01.09.2019 (руб)</t>
  </si>
  <si>
    <t>Остаток на 30.09.2019 (руб)</t>
  </si>
  <si>
    <t>за октябрь 2019 года</t>
  </si>
  <si>
    <t>Остаток на 01.10.2019 (руб)</t>
  </si>
  <si>
    <t>Остаток на 31.10.2019 (руб)</t>
  </si>
  <si>
    <t>за ноябрь 2019 года</t>
  </si>
  <si>
    <t>Остаток на 01.11.2019 (руб)</t>
  </si>
  <si>
    <t>Остаток на 30.11.2019 (руб)</t>
  </si>
  <si>
    <t>за декабрь 2019 года</t>
  </si>
  <si>
    <t>Остаток на 01.12.2019 (руб)</t>
  </si>
  <si>
    <t>Остаток на 31.12.2019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</si>
</sst>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zoomScaleSheetLayoutView="130" workbookViewId="0">
      <selection activeCell="F13" sqref="F13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5" width="13.8554687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50</v>
      </c>
    </row>
    <row r="10" spans="1:8" ht="49.5" customHeight="1" x14ac:dyDescent="0.25">
      <c r="A10" s="8" t="s">
        <v>7</v>
      </c>
      <c r="B10" s="7" t="s">
        <v>1</v>
      </c>
      <c r="C10" s="7" t="s">
        <v>51</v>
      </c>
      <c r="D10" s="7" t="s">
        <v>2</v>
      </c>
      <c r="E10" s="7" t="s">
        <v>3</v>
      </c>
      <c r="F10" s="7" t="s">
        <v>52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96953.42</v>
      </c>
      <c r="D11" s="10">
        <v>13942.63</v>
      </c>
      <c r="E11" s="10">
        <v>61230</v>
      </c>
      <c r="F11" s="10">
        <f>C11+D11-E11</f>
        <v>49666.05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49344.35</v>
      </c>
      <c r="D12" s="10">
        <v>0</v>
      </c>
      <c r="E12" s="10">
        <v>6320</v>
      </c>
      <c r="F12" s="10">
        <f>C12+D12-E12</f>
        <v>43024.35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0</v>
      </c>
      <c r="D13" s="10">
        <v>0</v>
      </c>
      <c r="E13" s="10"/>
      <c r="F13" s="10">
        <f>C13+D13-E13</f>
        <v>0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146297.76999999999</v>
      </c>
      <c r="D14" s="11">
        <f t="shared" ref="D14:F14" si="0">D11+D12+D13</f>
        <v>13942.63</v>
      </c>
      <c r="E14" s="11">
        <f t="shared" si="0"/>
        <v>67550</v>
      </c>
      <c r="F14" s="11">
        <f t="shared" si="0"/>
        <v>92690.4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30" workbookViewId="0">
      <selection activeCell="J12" sqref="J12:K12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21</v>
      </c>
    </row>
    <row r="10" spans="1:8" ht="49.5" customHeight="1" x14ac:dyDescent="0.25">
      <c r="A10" s="8" t="s">
        <v>7</v>
      </c>
      <c r="B10" s="7" t="s">
        <v>1</v>
      </c>
      <c r="C10" s="7" t="s">
        <v>22</v>
      </c>
      <c r="D10" s="7" t="s">
        <v>2</v>
      </c>
      <c r="E10" s="7" t="s">
        <v>3</v>
      </c>
      <c r="F10" s="7" t="s">
        <v>23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0">
        <v>9440.84</v>
      </c>
      <c r="D11" s="10">
        <v>7474.95</v>
      </c>
      <c r="E11" s="10">
        <v>30940</v>
      </c>
      <c r="F11" s="10">
        <f>C11+D11-E11</f>
        <v>-14024.21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19683.11</v>
      </c>
      <c r="D12" s="10">
        <v>0</v>
      </c>
      <c r="E12" s="10">
        <v>0</v>
      </c>
      <c r="F12" s="10">
        <f>C12+D12-E12</f>
        <v>19683.11</v>
      </c>
      <c r="G12" s="7" t="s">
        <v>5</v>
      </c>
      <c r="H12" s="7" t="s">
        <v>14</v>
      </c>
    </row>
    <row r="13" spans="1:8" ht="33.75" customHeight="1" x14ac:dyDescent="0.25">
      <c r="A13" s="6"/>
      <c r="B13" s="9" t="s">
        <v>8</v>
      </c>
      <c r="C13" s="11">
        <f>C11+C12</f>
        <v>29123.95</v>
      </c>
      <c r="D13" s="11">
        <f>D11+D12</f>
        <v>7474.95</v>
      </c>
      <c r="E13" s="11">
        <f>E11+E12</f>
        <v>30940</v>
      </c>
      <c r="F13" s="11">
        <f>F11+F12</f>
        <v>5658.9000000000015</v>
      </c>
      <c r="G13" s="9"/>
      <c r="H13" s="9"/>
    </row>
    <row r="14" spans="1:8" ht="51" customHeight="1" x14ac:dyDescent="0.25">
      <c r="C14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30" workbookViewId="0">
      <selection activeCell="H19" sqref="H18:H19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18</v>
      </c>
    </row>
    <row r="10" spans="1:8" ht="49.5" customHeight="1" x14ac:dyDescent="0.25">
      <c r="A10" s="8" t="s">
        <v>7</v>
      </c>
      <c r="B10" s="7" t="s">
        <v>1</v>
      </c>
      <c r="C10" s="7" t="s">
        <v>19</v>
      </c>
      <c r="D10" s="7" t="s">
        <v>2</v>
      </c>
      <c r="E10" s="7" t="s">
        <v>3</v>
      </c>
      <c r="F10" s="7" t="s">
        <v>20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0">
        <v>24872.34</v>
      </c>
      <c r="D11" s="10">
        <v>11218.5</v>
      </c>
      <c r="E11" s="10">
        <v>26650</v>
      </c>
      <c r="F11" s="10">
        <f>C11+D11-E11</f>
        <v>9440.8399999999965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19683.11</v>
      </c>
      <c r="D12" s="10">
        <v>0</v>
      </c>
      <c r="E12" s="10">
        <v>0</v>
      </c>
      <c r="F12" s="10">
        <f>C12+D12-E12</f>
        <v>19683.11</v>
      </c>
      <c r="G12" s="7" t="s">
        <v>5</v>
      </c>
      <c r="H12" s="7" t="s">
        <v>14</v>
      </c>
    </row>
    <row r="13" spans="1:8" ht="33.75" customHeight="1" x14ac:dyDescent="0.25">
      <c r="A13" s="6"/>
      <c r="B13" s="9" t="s">
        <v>8</v>
      </c>
      <c r="C13" s="11">
        <f>C11+C12</f>
        <v>44555.45</v>
      </c>
      <c r="D13" s="11">
        <f>D11+D12</f>
        <v>11218.5</v>
      </c>
      <c r="E13" s="11">
        <f>E11+E12</f>
        <v>26650</v>
      </c>
      <c r="F13" s="11">
        <f>F11+F12</f>
        <v>29123.949999999997</v>
      </c>
      <c r="G13" s="9"/>
      <c r="H13" s="9"/>
    </row>
    <row r="14" spans="1:8" ht="51" customHeight="1" x14ac:dyDescent="0.25">
      <c r="C14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30" workbookViewId="0">
      <selection activeCell="I18" sqref="I18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15</v>
      </c>
    </row>
    <row r="10" spans="1:8" ht="49.5" customHeight="1" x14ac:dyDescent="0.25">
      <c r="A10" s="8" t="s">
        <v>7</v>
      </c>
      <c r="B10" s="7" t="s">
        <v>1</v>
      </c>
      <c r="C10" s="7" t="s">
        <v>16</v>
      </c>
      <c r="D10" s="7" t="s">
        <v>2</v>
      </c>
      <c r="E10" s="7" t="s">
        <v>3</v>
      </c>
      <c r="F10" s="7" t="s">
        <v>17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0">
        <v>9120.5400000000009</v>
      </c>
      <c r="D11" s="10">
        <v>15751.8</v>
      </c>
      <c r="E11" s="10">
        <v>0</v>
      </c>
      <c r="F11" s="10">
        <f>C11+D11-E11</f>
        <v>24872.34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19683.11</v>
      </c>
      <c r="D12" s="10">
        <v>0</v>
      </c>
      <c r="E12" s="10">
        <v>0</v>
      </c>
      <c r="F12" s="10">
        <f>C12+D12-E12</f>
        <v>19683.11</v>
      </c>
      <c r="G12" s="7" t="s">
        <v>5</v>
      </c>
      <c r="H12" s="7" t="s">
        <v>14</v>
      </c>
    </row>
    <row r="13" spans="1:8" ht="33.75" customHeight="1" x14ac:dyDescent="0.25">
      <c r="A13" s="6"/>
      <c r="B13" s="9" t="s">
        <v>8</v>
      </c>
      <c r="C13" s="11">
        <f>C11+C12</f>
        <v>28803.65</v>
      </c>
      <c r="D13" s="11">
        <f>D11+D12</f>
        <v>15751.8</v>
      </c>
      <c r="E13" s="11">
        <f>E11+E12</f>
        <v>0</v>
      </c>
      <c r="F13" s="11">
        <f>F11+F12</f>
        <v>44555.45</v>
      </c>
      <c r="G13" s="9"/>
      <c r="H13" s="9"/>
    </row>
    <row r="14" spans="1:8" ht="51" customHeight="1" x14ac:dyDescent="0.25">
      <c r="C14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G11" sqref="G11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5" width="13.8554687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47</v>
      </c>
    </row>
    <row r="10" spans="1:8" ht="49.5" customHeight="1" x14ac:dyDescent="0.25">
      <c r="A10" s="8" t="s">
        <v>7</v>
      </c>
      <c r="B10" s="7" t="s">
        <v>1</v>
      </c>
      <c r="C10" s="7" t="s">
        <v>48</v>
      </c>
      <c r="D10" s="7" t="s">
        <v>2</v>
      </c>
      <c r="E10" s="7" t="s">
        <v>3</v>
      </c>
      <c r="F10" s="7" t="s">
        <v>49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95107.33</v>
      </c>
      <c r="D11" s="10">
        <v>32136.09</v>
      </c>
      <c r="E11" s="10">
        <v>30290</v>
      </c>
      <c r="F11" s="10">
        <f>C11+D11-E11</f>
        <v>96953.42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72794.350000000006</v>
      </c>
      <c r="D12" s="10"/>
      <c r="E12" s="10">
        <v>23450</v>
      </c>
      <c r="F12" s="10">
        <f>C12+D12-E12</f>
        <v>49344.350000000006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0</v>
      </c>
      <c r="D13" s="10">
        <v>0</v>
      </c>
      <c r="E13" s="10"/>
      <c r="F13" s="10">
        <f>C13+D13-E13</f>
        <v>0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167901.68</v>
      </c>
      <c r="D14" s="11">
        <f t="shared" ref="D14:F14" si="0">D11+D12+D13</f>
        <v>32136.09</v>
      </c>
      <c r="E14" s="11">
        <f t="shared" si="0"/>
        <v>53740</v>
      </c>
      <c r="F14" s="11">
        <f t="shared" si="0"/>
        <v>146297.77000000002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M11" sqref="M11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5" width="13.8554687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44</v>
      </c>
    </row>
    <row r="10" spans="1:8" ht="49.5" customHeight="1" x14ac:dyDescent="0.25">
      <c r="A10" s="8" t="s">
        <v>7</v>
      </c>
      <c r="B10" s="7" t="s">
        <v>1</v>
      </c>
      <c r="C10" s="7" t="s">
        <v>45</v>
      </c>
      <c r="D10" s="7" t="s">
        <v>2</v>
      </c>
      <c r="E10" s="7" t="s">
        <v>3</v>
      </c>
      <c r="F10" s="7" t="s">
        <v>46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1449.75</v>
      </c>
      <c r="D11" s="10">
        <v>126807.58</v>
      </c>
      <c r="E11" s="10">
        <v>33150</v>
      </c>
      <c r="F11" s="10">
        <f>C11+D11-E11</f>
        <v>95107.33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71794.350000000006</v>
      </c>
      <c r="D12" s="10">
        <v>1000</v>
      </c>
      <c r="E12" s="10"/>
      <c r="F12" s="10">
        <f>C12+D12-E12</f>
        <v>72794.350000000006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0</v>
      </c>
      <c r="D13" s="10">
        <v>0</v>
      </c>
      <c r="E13" s="10"/>
      <c r="F13" s="10">
        <f>C13+D13-E13</f>
        <v>0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73244.100000000006</v>
      </c>
      <c r="D14" s="11">
        <f t="shared" ref="D14:F14" si="0">D11+D12+D13</f>
        <v>127807.58</v>
      </c>
      <c r="E14" s="11">
        <f t="shared" si="0"/>
        <v>33150</v>
      </c>
      <c r="F14" s="11">
        <f t="shared" si="0"/>
        <v>167901.68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H15" sqref="H15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5" width="13.8554687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41</v>
      </c>
    </row>
    <row r="10" spans="1:8" ht="49.5" customHeight="1" x14ac:dyDescent="0.25">
      <c r="A10" s="8" t="s">
        <v>7</v>
      </c>
      <c r="B10" s="7" t="s">
        <v>1</v>
      </c>
      <c r="C10" s="7" t="s">
        <v>42</v>
      </c>
      <c r="D10" s="7" t="s">
        <v>2</v>
      </c>
      <c r="E10" s="7" t="s">
        <v>3</v>
      </c>
      <c r="F10" s="7" t="s">
        <v>43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1179.75</v>
      </c>
      <c r="D11" s="10">
        <v>270</v>
      </c>
      <c r="E11" s="10">
        <v>0</v>
      </c>
      <c r="F11" s="10">
        <f>C11+D11-E11</f>
        <v>1449.75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45517.95</v>
      </c>
      <c r="D12" s="10">
        <v>26276.400000000001</v>
      </c>
      <c r="E12" s="10"/>
      <c r="F12" s="10">
        <f>C12+D12-E12</f>
        <v>71794.350000000006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0</v>
      </c>
      <c r="D13" s="10">
        <v>0</v>
      </c>
      <c r="E13" s="10"/>
      <c r="F13" s="10">
        <f>C13+D13-E13</f>
        <v>0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46697.7</v>
      </c>
      <c r="D14" s="11">
        <f t="shared" ref="D14:F14" si="0">D11+D12+D13</f>
        <v>26546.400000000001</v>
      </c>
      <c r="E14" s="11">
        <f t="shared" si="0"/>
        <v>0</v>
      </c>
      <c r="F14" s="11">
        <f t="shared" si="0"/>
        <v>73244.100000000006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F13" sqref="F13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5" width="13.8554687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38</v>
      </c>
    </row>
    <row r="10" spans="1:8" ht="49.5" customHeight="1" x14ac:dyDescent="0.25">
      <c r="A10" s="8" t="s">
        <v>7</v>
      </c>
      <c r="B10" s="7" t="s">
        <v>1</v>
      </c>
      <c r="C10" s="7" t="s">
        <v>39</v>
      </c>
      <c r="D10" s="7" t="s">
        <v>2</v>
      </c>
      <c r="E10" s="7" t="s">
        <v>3</v>
      </c>
      <c r="F10" s="7" t="s">
        <v>40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1179.75</v>
      </c>
      <c r="D11" s="10">
        <v>0</v>
      </c>
      <c r="E11" s="10">
        <v>0</v>
      </c>
      <c r="F11" s="10">
        <f>C11+D11-E11</f>
        <v>1179.75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79205.95</v>
      </c>
      <c r="D12" s="10">
        <v>45006</v>
      </c>
      <c r="E12" s="10">
        <v>78694</v>
      </c>
      <c r="F12" s="10">
        <f>C12+D12-E12</f>
        <v>45517.95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398006</v>
      </c>
      <c r="D13" s="10">
        <v>0</v>
      </c>
      <c r="E13" s="10">
        <v>398006</v>
      </c>
      <c r="F13" s="10">
        <f>C13+D13-E13</f>
        <v>0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478391.7</v>
      </c>
      <c r="D14" s="11">
        <f t="shared" ref="D14:F14" si="0">D11+D12+D13</f>
        <v>45006</v>
      </c>
      <c r="E14" s="11">
        <f t="shared" si="0"/>
        <v>476700</v>
      </c>
      <c r="F14" s="11">
        <f t="shared" si="0"/>
        <v>46697.7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H13" sqref="H13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35</v>
      </c>
    </row>
    <row r="10" spans="1:8" ht="49.5" customHeight="1" x14ac:dyDescent="0.25">
      <c r="A10" s="8" t="s">
        <v>7</v>
      </c>
      <c r="B10" s="7" t="s">
        <v>1</v>
      </c>
      <c r="C10" s="7" t="s">
        <v>36</v>
      </c>
      <c r="D10" s="7" t="s">
        <v>2</v>
      </c>
      <c r="E10" s="7" t="s">
        <v>3</v>
      </c>
      <c r="F10" s="7" t="s">
        <v>37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103.8</v>
      </c>
      <c r="D11" s="10">
        <v>1075.95</v>
      </c>
      <c r="E11" s="10">
        <v>0</v>
      </c>
      <c r="F11" s="10">
        <f>C11+D11-E11</f>
        <v>1179.75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5118.95</v>
      </c>
      <c r="D12" s="10">
        <v>86087</v>
      </c>
      <c r="E12" s="10">
        <v>12000</v>
      </c>
      <c r="F12" s="10">
        <f>C12+D12-E12</f>
        <v>79205.95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398006</v>
      </c>
      <c r="D13" s="10"/>
      <c r="E13" s="10">
        <v>0</v>
      </c>
      <c r="F13" s="10">
        <f>C13+D13-E13</f>
        <v>398006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403228.75</v>
      </c>
      <c r="D14" s="11">
        <f t="shared" ref="D14:F14" si="0">D11+D12+D13</f>
        <v>87162.95</v>
      </c>
      <c r="E14" s="11">
        <f t="shared" si="0"/>
        <v>12000</v>
      </c>
      <c r="F14" s="11">
        <f t="shared" si="0"/>
        <v>478391.7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30" workbookViewId="0">
      <selection activeCell="N10" sqref="N10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30</v>
      </c>
    </row>
    <row r="10" spans="1:8" ht="49.5" customHeight="1" x14ac:dyDescent="0.25">
      <c r="A10" s="8" t="s">
        <v>7</v>
      </c>
      <c r="B10" s="7" t="s">
        <v>1</v>
      </c>
      <c r="C10" s="7" t="s">
        <v>31</v>
      </c>
      <c r="D10" s="7" t="s">
        <v>2</v>
      </c>
      <c r="E10" s="7" t="s">
        <v>3</v>
      </c>
      <c r="F10" s="7" t="s">
        <v>32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0</v>
      </c>
      <c r="D11" s="10">
        <v>1063.8</v>
      </c>
      <c r="E11" s="10">
        <v>960</v>
      </c>
      <c r="F11" s="10">
        <f>C11+D11-E11</f>
        <v>103.79999999999995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5118.95</v>
      </c>
      <c r="D12" s="10">
        <v>0</v>
      </c>
      <c r="E12" s="10">
        <v>0</v>
      </c>
      <c r="F12" s="10">
        <f>C12+D12-E12</f>
        <v>5118.95</v>
      </c>
      <c r="G12" s="7" t="s">
        <v>5</v>
      </c>
      <c r="H12" s="7" t="s">
        <v>14</v>
      </c>
    </row>
    <row r="13" spans="1:8" ht="126.75" customHeight="1" x14ac:dyDescent="0.25">
      <c r="A13" s="6">
        <v>3</v>
      </c>
      <c r="B13" s="7" t="s">
        <v>33</v>
      </c>
      <c r="C13" s="10">
        <v>0</v>
      </c>
      <c r="D13" s="10">
        <v>398006</v>
      </c>
      <c r="E13" s="10">
        <v>0</v>
      </c>
      <c r="F13" s="10">
        <f>C13+D13-E13</f>
        <v>398006</v>
      </c>
      <c r="G13" s="7" t="s">
        <v>34</v>
      </c>
      <c r="H13" s="7" t="s">
        <v>14</v>
      </c>
    </row>
    <row r="14" spans="1:8" ht="33.75" customHeight="1" x14ac:dyDescent="0.25">
      <c r="A14" s="6"/>
      <c r="B14" s="9" t="s">
        <v>8</v>
      </c>
      <c r="C14" s="11">
        <f>C11+C12+C13</f>
        <v>5118.95</v>
      </c>
      <c r="D14" s="11">
        <f t="shared" ref="D14:F14" si="0">D11+D12+D13</f>
        <v>399069.8</v>
      </c>
      <c r="E14" s="11">
        <f t="shared" si="0"/>
        <v>960</v>
      </c>
      <c r="F14" s="11">
        <f t="shared" si="0"/>
        <v>403228.75</v>
      </c>
      <c r="G14" s="9"/>
      <c r="H14" s="9"/>
    </row>
    <row r="15" spans="1:8" ht="61.5" customHeight="1" x14ac:dyDescent="0.25">
      <c r="C15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30" workbookViewId="0">
      <selection activeCell="J10" sqref="J10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27</v>
      </c>
    </row>
    <row r="10" spans="1:8" ht="49.5" customHeight="1" x14ac:dyDescent="0.25">
      <c r="A10" s="8" t="s">
        <v>7</v>
      </c>
      <c r="B10" s="7" t="s">
        <v>1</v>
      </c>
      <c r="C10" s="7" t="s">
        <v>28</v>
      </c>
      <c r="D10" s="7" t="s">
        <v>2</v>
      </c>
      <c r="E10" s="7" t="s">
        <v>3</v>
      </c>
      <c r="F10" s="7" t="s">
        <v>29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2">
        <v>11080.39</v>
      </c>
      <c r="D11" s="10">
        <v>5115.45</v>
      </c>
      <c r="E11" s="10">
        <v>16195.84</v>
      </c>
      <c r="F11" s="10">
        <f>C11+D11-E11</f>
        <v>0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19683.11</v>
      </c>
      <c r="D12" s="10">
        <v>0</v>
      </c>
      <c r="E12" s="10">
        <v>14564.16</v>
      </c>
      <c r="F12" s="10">
        <f>C12+D12-E12</f>
        <v>5118.9500000000007</v>
      </c>
      <c r="G12" s="7" t="s">
        <v>5</v>
      </c>
      <c r="H12" s="7" t="s">
        <v>14</v>
      </c>
    </row>
    <row r="13" spans="1:8" ht="33.75" customHeight="1" x14ac:dyDescent="0.25">
      <c r="A13" s="6"/>
      <c r="B13" s="9" t="s">
        <v>8</v>
      </c>
      <c r="C13" s="11">
        <f>C11+C12</f>
        <v>30763.5</v>
      </c>
      <c r="D13" s="11">
        <f>D11+D12</f>
        <v>5115.45</v>
      </c>
      <c r="E13" s="11">
        <f>E11+E12</f>
        <v>30760</v>
      </c>
      <c r="F13" s="11">
        <f>F11+F12</f>
        <v>5118.9500000000007</v>
      </c>
      <c r="G13" s="9"/>
      <c r="H13" s="9"/>
    </row>
    <row r="14" spans="1:8" ht="61.5" customHeight="1" x14ac:dyDescent="0.25">
      <c r="C14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zoomScaleSheetLayoutView="130" workbookViewId="0">
      <selection activeCell="I13" sqref="I13"/>
    </sheetView>
  </sheetViews>
  <sheetFormatPr defaultRowHeight="15" x14ac:dyDescent="0.25"/>
  <cols>
    <col min="1" max="1" width="6" customWidth="1"/>
    <col min="2" max="2" width="30" customWidth="1"/>
    <col min="3" max="3" width="18.28515625" customWidth="1"/>
    <col min="4" max="4" width="13.85546875" customWidth="1"/>
    <col min="5" max="5" width="12.5703125" customWidth="1"/>
    <col min="6" max="6" width="19.42578125" customWidth="1"/>
    <col min="7" max="7" width="20.85546875" customWidth="1"/>
    <col min="8" max="8" width="21.7109375" style="4" customWidth="1"/>
  </cols>
  <sheetData>
    <row r="1" spans="1:8" ht="18.75" x14ac:dyDescent="0.3">
      <c r="B1" s="1" t="s">
        <v>11</v>
      </c>
    </row>
    <row r="2" spans="1:8" ht="20.25" x14ac:dyDescent="0.3">
      <c r="B2" s="2"/>
    </row>
    <row r="3" spans="1:8" x14ac:dyDescent="0.25">
      <c r="B3" s="3" t="s">
        <v>0</v>
      </c>
    </row>
    <row r="6" spans="1:8" ht="18.75" x14ac:dyDescent="0.3">
      <c r="C6" s="5" t="s">
        <v>6</v>
      </c>
    </row>
    <row r="8" spans="1:8" x14ac:dyDescent="0.25">
      <c r="D8" t="s">
        <v>24</v>
      </c>
    </row>
    <row r="10" spans="1:8" ht="49.5" customHeight="1" x14ac:dyDescent="0.25">
      <c r="A10" s="8" t="s">
        <v>7</v>
      </c>
      <c r="B10" s="7" t="s">
        <v>1</v>
      </c>
      <c r="C10" s="7" t="s">
        <v>25</v>
      </c>
      <c r="D10" s="7" t="s">
        <v>2</v>
      </c>
      <c r="E10" s="7" t="s">
        <v>3</v>
      </c>
      <c r="F10" s="7" t="s">
        <v>26</v>
      </c>
      <c r="G10" s="7" t="s">
        <v>4</v>
      </c>
      <c r="H10" s="7" t="s">
        <v>10</v>
      </c>
    </row>
    <row r="11" spans="1:8" ht="75" customHeight="1" x14ac:dyDescent="0.25">
      <c r="A11" s="6">
        <v>1</v>
      </c>
      <c r="B11" s="7" t="s">
        <v>13</v>
      </c>
      <c r="C11" s="10">
        <v>-14024.21</v>
      </c>
      <c r="D11" s="10">
        <v>25104.6</v>
      </c>
      <c r="E11" s="10"/>
      <c r="F11" s="10">
        <f>C11+D11-E11</f>
        <v>11080.39</v>
      </c>
      <c r="G11" s="7" t="s">
        <v>5</v>
      </c>
      <c r="H11" s="7" t="s">
        <v>14</v>
      </c>
    </row>
    <row r="12" spans="1:8" ht="53.25" customHeight="1" x14ac:dyDescent="0.25">
      <c r="A12" s="6">
        <v>2</v>
      </c>
      <c r="B12" s="7" t="s">
        <v>12</v>
      </c>
      <c r="C12" s="10">
        <v>19683.11</v>
      </c>
      <c r="D12" s="10">
        <v>0</v>
      </c>
      <c r="E12" s="10">
        <v>0</v>
      </c>
      <c r="F12" s="10">
        <f>C12+D12-E12</f>
        <v>19683.11</v>
      </c>
      <c r="G12" s="7" t="s">
        <v>5</v>
      </c>
      <c r="H12" s="7" t="s">
        <v>14</v>
      </c>
    </row>
    <row r="13" spans="1:8" ht="33.75" customHeight="1" x14ac:dyDescent="0.25">
      <c r="A13" s="6"/>
      <c r="B13" s="9" t="s">
        <v>8</v>
      </c>
      <c r="C13" s="11">
        <f>C11+C12</f>
        <v>5658.9000000000015</v>
      </c>
      <c r="D13" s="11">
        <f>D11+D12</f>
        <v>25104.6</v>
      </c>
      <c r="E13" s="11">
        <f>E11+E12</f>
        <v>0</v>
      </c>
      <c r="F13" s="11">
        <f>F11+F12</f>
        <v>30763.5</v>
      </c>
      <c r="G13" s="9"/>
      <c r="H13" s="9"/>
    </row>
    <row r="14" spans="1:8" ht="61.5" customHeight="1" x14ac:dyDescent="0.25">
      <c r="C14" t="s">
        <v>9</v>
      </c>
    </row>
  </sheetData>
  <pageMargins left="0.37" right="0.18" top="0.74803149606299213" bottom="0.74803149606299213" header="0.31496062992125984" footer="0.31496062992125984"/>
  <pageSetup paperSize="9" scale="9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декабрь</vt:lpstr>
      <vt:lpstr>ноябрь</vt:lpstr>
      <vt:lpstr>октябрь</vt:lpstr>
      <vt:lpstr>сентябрь</vt:lpstr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2020-01-22T01:58:33Z</dcterms:modified>
</cp:coreProperties>
</file>